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2555.2024 - EMERG APOIO ASSISTENCIAL - UPAS\"/>
    </mc:Choice>
  </mc:AlternateContent>
  <bookViews>
    <workbookView xWindow="0" yWindow="0" windowWidth="24000" windowHeight="973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5" i="1"/>
  <c r="D14" i="1"/>
  <c r="D13" i="1"/>
  <c r="Z7" i="1"/>
  <c r="Y7" i="1"/>
  <c r="X7" i="1"/>
  <c r="W7" i="1"/>
  <c r="F7" i="1"/>
  <c r="G7" i="1" l="1"/>
  <c r="G8" i="1" s="1"/>
  <c r="U7" i="1"/>
  <c r="V7" i="1" s="1"/>
  <c r="V8" i="1" s="1"/>
  <c r="R7" i="1"/>
  <c r="S7" i="1" s="1"/>
  <c r="S8" i="1" s="1"/>
  <c r="O7" i="1"/>
  <c r="P7" i="1" s="1"/>
  <c r="P8" i="1" s="1"/>
  <c r="L7" i="1"/>
  <c r="I7" i="1"/>
  <c r="J7" i="1" l="1"/>
  <c r="M7" i="1" s="1"/>
  <c r="M8" i="1" s="1"/>
  <c r="J8" i="1" l="1"/>
</calcChain>
</file>

<file path=xl/sharedStrings.xml><?xml version="1.0" encoding="utf-8"?>
<sst xmlns="http://schemas.openxmlformats.org/spreadsheetml/2006/main" count="40" uniqueCount="24">
  <si>
    <t xml:space="preserve">FUNÇÃO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</si>
  <si>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</si>
  <si>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</si>
  <si>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</si>
  <si>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</si>
  <si>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</si>
  <si>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PL 24 X 120</t>
  </si>
  <si>
    <t>PROCESSO SEI-080002/002555/2024</t>
  </si>
  <si>
    <t>ENFERMEIRO SOCORRISTA 30h</t>
  </si>
  <si>
    <t xml:space="preserve">PESQUISA CONTRATO SIMILAR 
SEI-080007/016231/2023 - TUISE </t>
  </si>
  <si>
    <t xml:space="preserve">PESQUISA CONTRATO SIMILAR 
SEI-080007/015879/2023 - BRAVO </t>
  </si>
  <si>
    <t xml:space="preserve">PESQUISA CONTRATO SIMILAR 
SEI-080007/015879/2023 - IDESI </t>
  </si>
  <si>
    <t xml:space="preserve">PESQUISA CONTRATO SIMILAR 
SEI-080007/015879/2023 - MAIS CLEAN </t>
  </si>
  <si>
    <t>BRAVO ENGFENHARIA E SERVIÇOS LTDA
CNPJ: 07.231.868/0001-41</t>
  </si>
  <si>
    <t>ESTIMATIVA</t>
  </si>
  <si>
    <t>MÉDIA</t>
  </si>
  <si>
    <t>MEDIANA</t>
  </si>
  <si>
    <t>COEFIENTE DE VARIAÇÃO</t>
  </si>
  <si>
    <t>MÍNIMO</t>
  </si>
  <si>
    <t>TOTAL DO PROCESSO</t>
  </si>
  <si>
    <t>MÉDIA TOTAL</t>
  </si>
  <si>
    <t>MEDIANA TOTAL</t>
  </si>
  <si>
    <t>MÍNIMO TOTAL</t>
  </si>
  <si>
    <t>COEFICIENTE DE 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</si>
</sst>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44" fontId="2" fillId="3" borderId="13" xfId="1" applyFont="1" applyFill="1" applyBorder="1" applyAlignment="1">
      <alignment vertical="center"/>
    </xf>
    <xf numFmtId="44" fontId="2" fillId="3" borderId="12" xfId="1" applyFont="1" applyFill="1" applyBorder="1" applyAlignment="1">
      <alignment vertical="center"/>
    </xf>
    <xf numFmtId="44" fontId="2" fillId="3" borderId="6" xfId="1" applyFont="1" applyFill="1" applyBorder="1" applyAlignment="1">
      <alignment vertical="center"/>
    </xf>
    <xf numFmtId="44" fontId="2" fillId="3" borderId="7" xfId="1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4" fontId="5" fillId="4" borderId="23" xfId="1" applyFont="1" applyFill="1" applyBorder="1" applyAlignment="1">
      <alignment horizontal="center" vertical="center"/>
    </xf>
    <xf numFmtId="44" fontId="5" fillId="4" borderId="19" xfId="1" applyFont="1" applyFill="1" applyBorder="1" applyAlignment="1">
      <alignment horizontal="center" vertical="center"/>
    </xf>
    <xf numFmtId="44" fontId="5" fillId="4" borderId="18" xfId="1" applyFont="1" applyFill="1" applyBorder="1" applyAlignment="1">
      <alignment horizontal="center" vertical="center"/>
    </xf>
    <xf numFmtId="44" fontId="2" fillId="4" borderId="3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2" fillId="4" borderId="24" xfId="1" applyFont="1" applyFill="1" applyBorder="1" applyAlignment="1">
      <alignment horizontal="center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8" xfId="1" applyFont="1" applyFill="1" applyBorder="1" applyAlignment="1">
      <alignment horizontal="center" vertical="center"/>
    </xf>
    <xf numFmtId="44" fontId="2" fillId="4" borderId="20" xfId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44" fontId="5" fillId="2" borderId="23" xfId="1" applyFont="1" applyFill="1" applyBorder="1" applyAlignment="1">
      <alignment horizontal="center" vertical="center"/>
    </xf>
    <xf numFmtId="44" fontId="5" fillId="2" borderId="19" xfId="1" applyFont="1" applyFill="1" applyBorder="1" applyAlignment="1">
      <alignment horizontal="center" vertical="center"/>
    </xf>
    <xf numFmtId="44" fontId="5" fillId="2" borderId="18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24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44" fontId="2" fillId="2" borderId="20" xfId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44" fontId="5" fillId="2" borderId="25" xfId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9" fontId="8" fillId="0" borderId="23" xfId="2" applyFont="1" applyBorder="1" applyAlignment="1">
      <alignment horizontal="center" vertical="center" wrapText="1"/>
    </xf>
    <xf numFmtId="44" fontId="7" fillId="0" borderId="19" xfId="0" applyNumberFormat="1" applyFont="1" applyBorder="1" applyAlignment="1">
      <alignment horizontal="center" vertical="center"/>
    </xf>
    <xf numFmtId="44" fontId="7" fillId="0" borderId="19" xfId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27" xfId="0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center" vertical="center"/>
    </xf>
    <xf numFmtId="44" fontId="2" fillId="5" borderId="15" xfId="0" applyNumberFormat="1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44" fontId="2" fillId="5" borderId="30" xfId="0" applyNumberFormat="1" applyFont="1" applyFill="1" applyBorder="1" applyAlignment="1">
      <alignment horizontal="center" vertical="center"/>
    </xf>
    <xf numFmtId="44" fontId="2" fillId="5" borderId="3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1" xfId="2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9" fontId="2" fillId="5" borderId="17" xfId="2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tabSelected="1" workbookViewId="0">
      <selection activeCell="H15" sqref="H15"/>
    </sheetView>
  </sheetViews>
  <sheetFormatPr defaultRowHeight="15" x14ac:dyDescent="0.25"/>
  <cols>
    <col min="1" max="1" width="5.140625" customWidth="1"/>
    <col min="2" max="2" width="26.7109375" customWidth="1"/>
    <col min="3" max="4" width="10.85546875" customWidth="1"/>
    <col min="5" max="5" width="17.28515625" customWidth="1"/>
    <col min="6" max="6" width="15.5703125" customWidth="1"/>
    <col min="7" max="7" width="17.42578125" customWidth="1"/>
    <col min="8" max="8" width="17" customWidth="1"/>
    <col min="9" max="9" width="13.85546875" customWidth="1"/>
    <col min="10" max="10" width="16.85546875" bestFit="1" customWidth="1"/>
    <col min="11" max="11" width="14.42578125" customWidth="1"/>
    <col min="12" max="12" width="18.42578125" bestFit="1" customWidth="1"/>
    <col min="13" max="13" width="16.85546875" bestFit="1" customWidth="1"/>
    <col min="14" max="14" width="14.140625" customWidth="1"/>
    <col min="15" max="15" width="14.5703125" customWidth="1"/>
    <col min="16" max="16" width="16.85546875" bestFit="1" customWidth="1"/>
    <col min="17" max="17" width="15.140625" customWidth="1"/>
    <col min="18" max="18" width="18.42578125" bestFit="1" customWidth="1"/>
    <col min="19" max="19" width="16.85546875" customWidth="1"/>
    <col min="20" max="20" width="15.42578125" customWidth="1"/>
    <col min="21" max="21" width="18" customWidth="1"/>
    <col min="22" max="22" width="17.5703125" customWidth="1"/>
    <col min="23" max="23" width="13.7109375" customWidth="1"/>
    <col min="24" max="24" width="14.140625" customWidth="1"/>
    <col min="25" max="25" width="14" customWidth="1"/>
    <col min="26" max="26" width="14.7109375" customWidth="1"/>
  </cols>
  <sheetData>
    <row r="1" spans="2:26" ht="15.75" thickBot="1" x14ac:dyDescent="0.3"/>
    <row r="2" spans="2:26" ht="15" customHeight="1" x14ac:dyDescent="0.25">
      <c r="B2" s="43" t="s">
        <v>7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2:26" ht="15.75" customHeight="1" thickBot="1" x14ac:dyDescent="0.3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8"/>
    </row>
    <row r="4" spans="2:26" ht="15.75" thickBot="1" x14ac:dyDescent="0.3"/>
    <row r="5" spans="2:26" ht="42" customHeight="1" thickBot="1" x14ac:dyDescent="0.3">
      <c r="B5" s="1"/>
      <c r="C5" s="2"/>
      <c r="D5" s="2"/>
      <c r="E5" s="13" t="s">
        <v>13</v>
      </c>
      <c r="F5" s="14"/>
      <c r="G5" s="15"/>
      <c r="H5" s="28" t="s">
        <v>9</v>
      </c>
      <c r="I5" s="29"/>
      <c r="J5" s="30"/>
      <c r="K5" s="28" t="s">
        <v>10</v>
      </c>
      <c r="L5" s="29"/>
      <c r="M5" s="30"/>
      <c r="N5" s="28" t="s">
        <v>11</v>
      </c>
      <c r="O5" s="29"/>
      <c r="P5" s="30"/>
      <c r="Q5" s="28" t="s">
        <v>12</v>
      </c>
      <c r="R5" s="29"/>
      <c r="S5" s="30"/>
      <c r="T5" s="28" t="s">
        <v>12</v>
      </c>
      <c r="U5" s="29"/>
      <c r="V5" s="29"/>
      <c r="W5" s="49" t="s">
        <v>14</v>
      </c>
      <c r="X5" s="50"/>
      <c r="Y5" s="50"/>
      <c r="Z5" s="51"/>
    </row>
    <row r="6" spans="2:26" ht="40.5" customHeight="1" x14ac:dyDescent="0.25">
      <c r="B6" s="3" t="s">
        <v>0</v>
      </c>
      <c r="C6" s="4" t="s">
        <v>1</v>
      </c>
      <c r="D6" s="5" t="s">
        <v>2</v>
      </c>
      <c r="E6" s="16" t="s">
        <v>3</v>
      </c>
      <c r="F6" s="17" t="s">
        <v>4</v>
      </c>
      <c r="G6" s="18" t="s">
        <v>5</v>
      </c>
      <c r="H6" s="31" t="s">
        <v>3</v>
      </c>
      <c r="I6" s="32" t="s">
        <v>4</v>
      </c>
      <c r="J6" s="33" t="s">
        <v>5</v>
      </c>
      <c r="K6" s="31" t="s">
        <v>3</v>
      </c>
      <c r="L6" s="32" t="s">
        <v>4</v>
      </c>
      <c r="M6" s="33" t="s">
        <v>5</v>
      </c>
      <c r="N6" s="31" t="s">
        <v>3</v>
      </c>
      <c r="O6" s="32" t="s">
        <v>4</v>
      </c>
      <c r="P6" s="33" t="s">
        <v>5</v>
      </c>
      <c r="Q6" s="31" t="s">
        <v>3</v>
      </c>
      <c r="R6" s="32" t="s">
        <v>4</v>
      </c>
      <c r="S6" s="33" t="s">
        <v>5</v>
      </c>
      <c r="T6" s="31" t="s">
        <v>3</v>
      </c>
      <c r="U6" s="32" t="s">
        <v>4</v>
      </c>
      <c r="V6" s="52" t="s">
        <v>5</v>
      </c>
      <c r="W6" s="54" t="s">
        <v>17</v>
      </c>
      <c r="X6" s="55" t="s">
        <v>18</v>
      </c>
      <c r="Y6" s="55" t="s">
        <v>15</v>
      </c>
      <c r="Z6" s="56" t="s">
        <v>16</v>
      </c>
    </row>
    <row r="7" spans="2:26" ht="15.75" thickBot="1" x14ac:dyDescent="0.3">
      <c r="B7" s="6" t="s">
        <v>8</v>
      </c>
      <c r="C7" s="7" t="s">
        <v>6</v>
      </c>
      <c r="D7" s="8">
        <v>312</v>
      </c>
      <c r="E7" s="19">
        <v>10238.19</v>
      </c>
      <c r="F7" s="20">
        <f>E7*D7</f>
        <v>3194315.2800000003</v>
      </c>
      <c r="G7" s="21">
        <f>12*F7</f>
        <v>38331783.359999999</v>
      </c>
      <c r="H7" s="34">
        <v>8453.15</v>
      </c>
      <c r="I7" s="35">
        <f>D7*H7</f>
        <v>2637382.7999999998</v>
      </c>
      <c r="J7" s="36">
        <f>12*I7</f>
        <v>31648593.599999998</v>
      </c>
      <c r="K7" s="34">
        <v>10808.04</v>
      </c>
      <c r="L7" s="35">
        <f>K7*D7</f>
        <v>3372108.4800000004</v>
      </c>
      <c r="M7" s="36">
        <f>12*L7</f>
        <v>40465301.760000005</v>
      </c>
      <c r="N7" s="34">
        <v>9849.1200000000008</v>
      </c>
      <c r="O7" s="35">
        <f>N7*D7</f>
        <v>3072925.4400000004</v>
      </c>
      <c r="P7" s="36">
        <f>12*O7</f>
        <v>36875105.280000001</v>
      </c>
      <c r="Q7" s="34">
        <v>10305.92</v>
      </c>
      <c r="R7" s="35">
        <f>Q7*D7</f>
        <v>3215447.04</v>
      </c>
      <c r="S7" s="36">
        <f>12*R7</f>
        <v>38585364.480000004</v>
      </c>
      <c r="T7" s="34">
        <v>11280.17</v>
      </c>
      <c r="U7" s="35">
        <f>T7*D7</f>
        <v>3519413.04</v>
      </c>
      <c r="V7" s="53">
        <f>12*U7</f>
        <v>42232956.480000004</v>
      </c>
      <c r="W7" s="63">
        <f>STDEVA(T7,Q7,N7,K7,H7,E7)/AVERAGE(T7,Q7,N7,K7,H7,E7)</f>
        <v>9.5588546214847733E-2</v>
      </c>
      <c r="X7" s="65">
        <f>MIN(T7,Q7,N7,K7,H7,E7)</f>
        <v>8453.15</v>
      </c>
      <c r="Y7" s="64">
        <f>AVERAGE(T7,Q7,N7,K7,H7,E7)</f>
        <v>10155.765000000001</v>
      </c>
      <c r="Z7" s="66">
        <f>MEDIAN(T7,Q7,N7,K7,H7,E7)</f>
        <v>10272.055</v>
      </c>
    </row>
    <row r="8" spans="2:26" x14ac:dyDescent="0.25">
      <c r="B8" s="9"/>
      <c r="C8" s="10"/>
      <c r="D8" s="10"/>
      <c r="E8" s="22"/>
      <c r="F8" s="23"/>
      <c r="G8" s="24">
        <f>SUM(G7:G7)</f>
        <v>38331783.359999999</v>
      </c>
      <c r="H8" s="37"/>
      <c r="I8" s="38"/>
      <c r="J8" s="39">
        <f>SUM(J7:J7)</f>
        <v>31648593.599999998</v>
      </c>
      <c r="K8" s="37"/>
      <c r="L8" s="38"/>
      <c r="M8" s="39">
        <f>SUM(M7:M7)</f>
        <v>40465301.760000005</v>
      </c>
      <c r="N8" s="37"/>
      <c r="O8" s="38"/>
      <c r="P8" s="39">
        <f>SUM(P7:P7)</f>
        <v>36875105.280000001</v>
      </c>
      <c r="Q8" s="37"/>
      <c r="R8" s="38"/>
      <c r="S8" s="39">
        <f>SUM(S7:S7)</f>
        <v>38585364.480000004</v>
      </c>
      <c r="T8" s="37"/>
      <c r="U8" s="38"/>
      <c r="V8" s="37">
        <f>SUM(V7:V7)</f>
        <v>42232956.480000004</v>
      </c>
      <c r="W8" s="60"/>
      <c r="X8" s="61"/>
      <c r="Y8" s="61"/>
      <c r="Z8" s="62"/>
    </row>
    <row r="9" spans="2:26" ht="15.75" thickBot="1" x14ac:dyDescent="0.3">
      <c r="B9" s="11"/>
      <c r="C9" s="12"/>
      <c r="D9" s="12"/>
      <c r="E9" s="25"/>
      <c r="F9" s="26"/>
      <c r="G9" s="27"/>
      <c r="H9" s="40"/>
      <c r="I9" s="41"/>
      <c r="J9" s="42"/>
      <c r="K9" s="40"/>
      <c r="L9" s="41"/>
      <c r="M9" s="42"/>
      <c r="N9" s="40"/>
      <c r="O9" s="41"/>
      <c r="P9" s="42"/>
      <c r="Q9" s="40"/>
      <c r="R9" s="41"/>
      <c r="S9" s="42"/>
      <c r="T9" s="40"/>
      <c r="U9" s="41"/>
      <c r="V9" s="40"/>
      <c r="W9" s="57"/>
      <c r="X9" s="58"/>
      <c r="Y9" s="58"/>
      <c r="Z9" s="59"/>
    </row>
    <row r="10" spans="2:26" ht="15.75" thickBot="1" x14ac:dyDescent="0.3"/>
    <row r="11" spans="2:26" x14ac:dyDescent="0.25">
      <c r="B11" s="75" t="s">
        <v>19</v>
      </c>
      <c r="C11" s="76"/>
      <c r="D11" s="76"/>
      <c r="E11" s="77"/>
    </row>
    <row r="12" spans="2:26" x14ac:dyDescent="0.25">
      <c r="B12" s="82" t="s">
        <v>23</v>
      </c>
      <c r="C12" s="80"/>
      <c r="D12" s="81">
        <f>_xlfn.STDEV.S(G8,J8,M8,P8,S8,V8)/AVERAGE(G8,J8,M8,P8,S8,V8)</f>
        <v>9.5588546214847775E-2</v>
      </c>
      <c r="E12" s="83"/>
    </row>
    <row r="13" spans="2:26" x14ac:dyDescent="0.25">
      <c r="B13" s="78" t="s">
        <v>20</v>
      </c>
      <c r="C13" s="79"/>
      <c r="D13" s="69">
        <f>AVERAGE(G8,J8,M8,P8,S8,V8)</f>
        <v>38023184.160000004</v>
      </c>
      <c r="E13" s="70"/>
    </row>
    <row r="14" spans="2:26" x14ac:dyDescent="0.25">
      <c r="B14" s="67" t="s">
        <v>21</v>
      </c>
      <c r="C14" s="68"/>
      <c r="D14" s="69">
        <f>MEDIAN(G8,J8,M8,P8,S8,V8)</f>
        <v>38458573.920000002</v>
      </c>
      <c r="E14" s="70"/>
    </row>
    <row r="15" spans="2:26" ht="15.75" thickBot="1" x14ac:dyDescent="0.3">
      <c r="B15" s="71" t="s">
        <v>22</v>
      </c>
      <c r="C15" s="72"/>
      <c r="D15" s="73">
        <f>MIN(G8,J8,M8,P8,S8,V8)</f>
        <v>31648593.599999998</v>
      </c>
      <c r="E15" s="74"/>
    </row>
    <row r="29" ht="15.75" customHeight="1" x14ac:dyDescent="0.25"/>
    <row r="45" ht="11.25" customHeight="1" x14ac:dyDescent="0.25"/>
  </sheetData>
  <mergeCells count="31">
    <mergeCell ref="B12:C12"/>
    <mergeCell ref="D12:E12"/>
    <mergeCell ref="B13:C13"/>
    <mergeCell ref="D13:E13"/>
    <mergeCell ref="B14:C14"/>
    <mergeCell ref="D14:E14"/>
    <mergeCell ref="B15:C15"/>
    <mergeCell ref="D15:E15"/>
    <mergeCell ref="W8:Z9"/>
    <mergeCell ref="B2:Z3"/>
    <mergeCell ref="B11:E11"/>
    <mergeCell ref="W5:Z5"/>
    <mergeCell ref="Q5:S5"/>
    <mergeCell ref="Q8:R9"/>
    <mergeCell ref="S8:S9"/>
    <mergeCell ref="T5:V5"/>
    <mergeCell ref="T8:U9"/>
    <mergeCell ref="V8:V9"/>
    <mergeCell ref="M8:M9"/>
    <mergeCell ref="K5:M5"/>
    <mergeCell ref="N5:P5"/>
    <mergeCell ref="N8:O9"/>
    <mergeCell ref="P8:P9"/>
    <mergeCell ref="J8:J9"/>
    <mergeCell ref="B5:D5"/>
    <mergeCell ref="H5:J5"/>
    <mergeCell ref="H8:I9"/>
    <mergeCell ref="K8:L9"/>
    <mergeCell ref="E5:G5"/>
    <mergeCell ref="E8:F9"/>
    <mergeCell ref="G8:G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Jessica Rodrigues Paes</cp:lastModifiedBy>
  <dcterms:created xsi:type="dcterms:W3CDTF">2024-02-05T15:27:23Z</dcterms:created>
  <dcterms:modified xsi:type="dcterms:W3CDTF">2024-03-25T14:44:54Z</dcterms:modified>
</cp:coreProperties>
</file>